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45" yWindow="0" windowWidth="19815" windowHeight="17805" activeTab="0"/>
  </bookViews>
  <sheets>
    <sheet name="TechnAngabenL1_D" sheetId="1" r:id="rId1"/>
  </sheets>
  <definedNames>
    <definedName name="_xlnm.Print_Area" localSheetId="0">'TechnAngabenL1_D'!$A$2:$E$49</definedName>
  </definedNames>
  <calcPr fullCalcOnLoad="1"/>
</workbook>
</file>

<file path=xl/sharedStrings.xml><?xml version="1.0" encoding="utf-8"?>
<sst xmlns="http://schemas.openxmlformats.org/spreadsheetml/2006/main" count="80" uniqueCount="59">
  <si>
    <t xml:space="preserve">Investitionskosten  Wärmenetz </t>
  </si>
  <si>
    <t xml:space="preserve">Investitionskosten  Wärmeerzeugung </t>
  </si>
  <si>
    <t>(MWh/a)/Trm</t>
  </si>
  <si>
    <t>Projekt-Kurzbezeichnung oder Projekt-Nr.</t>
  </si>
  <si>
    <t>Planung</t>
  </si>
  <si>
    <t>MWh/a</t>
  </si>
  <si>
    <t>kW</t>
  </si>
  <si>
    <r>
      <t xml:space="preserve">E.3.3 Wärmeverluste Wärmenetz </t>
    </r>
    <r>
      <rPr>
        <sz val="8"/>
        <rFont val="Arial Narrow"/>
        <family val="0"/>
      </rPr>
      <t xml:space="preserve">(% des Wärmebedarfs  der Abnehmer) </t>
    </r>
  </si>
  <si>
    <r>
      <t xml:space="preserve">E.3.3 Wärmeverluste Wärmenetz </t>
    </r>
    <r>
      <rPr>
        <sz val="8"/>
        <rFont val="Arial Narrow"/>
        <family val="0"/>
      </rPr>
      <t xml:space="preserve">(% der zugeführten Wärme) </t>
    </r>
  </si>
  <si>
    <t xml:space="preserve">Nennleistung der Wärmeerzeugung mit anderen Energieträgern:  ....................                                                                                     </t>
  </si>
  <si>
    <t>Nennleistung der Wärmeerzeugung total</t>
  </si>
  <si>
    <t>Mit Holzenergie produzierte Wärmemenge</t>
  </si>
  <si>
    <t>%</t>
  </si>
  <si>
    <t>Silogrösse netto</t>
  </si>
  <si>
    <t>m3</t>
  </si>
  <si>
    <t>Füllgrad Silo</t>
  </si>
  <si>
    <t>Silogrösse brutto</t>
  </si>
  <si>
    <t>Kosten</t>
  </si>
  <si>
    <t>Kennzahlen</t>
  </si>
  <si>
    <t>h/a</t>
  </si>
  <si>
    <t>Tage</t>
  </si>
  <si>
    <t>Excel-Tabelle «Q-Plan»</t>
  </si>
  <si>
    <t>Die grau hinterlegten Felder sind Eingabefelder</t>
  </si>
  <si>
    <r>
      <t>0</t>
    </r>
    <r>
      <rPr>
        <sz val="8"/>
        <rFont val="Arial"/>
        <family val="2"/>
      </rPr>
      <t>C</t>
    </r>
  </si>
  <si>
    <t>kWh/Srm</t>
  </si>
  <si>
    <t>Trassenlänge Wärmenetz  (inkl. Hausanschlüsse)</t>
  </si>
  <si>
    <t>Trm</t>
  </si>
  <si>
    <t>vereinbarter</t>
  </si>
  <si>
    <t>Wert</t>
  </si>
  <si>
    <t>–</t>
  </si>
  <si>
    <t>E.3.3 Anschlussdichte Wärmenetz</t>
  </si>
  <si>
    <t xml:space="preserve"> Wärmeverluste  Wärmenetz</t>
  </si>
  <si>
    <t>Nennleistung der/des  Holzkessel(s) mit Referenzbrennstoff</t>
  </si>
  <si>
    <t>Energie-Inhalt pro Schüttraummeter</t>
  </si>
  <si>
    <t xml:space="preserve">          davon über das Wärmenetz</t>
  </si>
  <si>
    <t>Temperaturangaben im Auslegungspunkt</t>
  </si>
  <si>
    <t>E.3.3 Spezifische Investitionskosten  Wärmenetz</t>
  </si>
  <si>
    <t>E.4.10 Spezifische Investitionskosten  Wärmeerzeugung</t>
  </si>
  <si>
    <t xml:space="preserve">E.4.4 Vollbetriebsstundenzahl der/des Holzkessel(s) </t>
  </si>
  <si>
    <t>E.4.6 Vollbetriebsstundenzahl andere Wärmeerzeuger</t>
  </si>
  <si>
    <t>Gesamt-Wärmeleistungsbedarf Wärmeerzeugung</t>
  </si>
  <si>
    <t>Wärmebedarf aller Wärmeabnehmer</t>
  </si>
  <si>
    <t>Wärmeleistungsbedarf  aller Wärmeabnehmer</t>
  </si>
  <si>
    <t>Wärmeleistungsverluste Wärmenetz</t>
  </si>
  <si>
    <t>Gesamtwärmebedarf  (inkl. Verluste Wärmenetz)</t>
  </si>
  <si>
    <t>Anteil der mit Holzenergie produzierte Wärmemenge</t>
  </si>
  <si>
    <t>Ist, MS 5</t>
  </si>
  <si>
    <t>E.2.6 Vollbetriebsstundenzahl der Wärmeabnehmer</t>
  </si>
  <si>
    <t xml:space="preserve">Wärmeverteilkosten pro Trm </t>
  </si>
  <si>
    <t xml:space="preserve">Temperatur Hauptrücklauf Fernleitung </t>
  </si>
  <si>
    <t>Temperatur Hauptvorlauf Fernleitung</t>
  </si>
  <si>
    <t xml:space="preserve">Jährlicher Brennstoffverbrauch der/des  Holzkessel(s) </t>
  </si>
  <si>
    <t>Srm</t>
  </si>
  <si>
    <t>EUR</t>
  </si>
  <si>
    <t>EUR/Trm</t>
  </si>
  <si>
    <t>EUR/(MWh/a)</t>
  </si>
  <si>
    <t>EUR/kW</t>
  </si>
  <si>
    <t>Muster EUR</t>
  </si>
  <si>
    <t xml:space="preserve">E.4.5 Silogrösse Pelltetslager:  Abdeckung des Vollastbedarfs für  Anzahl Tage (Restfüllung nicht berücksichtigt) 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</si>
</sst>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Fr &quot;#,##0;\-&quot;Fr &quot;#,##0"/>
    <numFmt numFmtId="177" formatCode="&quot;Fr &quot;#,##0;[Red]\-&quot;Fr &quot;#,##0"/>
    <numFmt numFmtId="178" formatCode="&quot;Fr &quot;#,##0.00;\-&quot;Fr &quot;#,##0.00"/>
    <numFmt numFmtId="179" formatCode="&quot;Fr &quot;#,##0.00;[Red]\-&quot;Fr &quot;#,##0.00"/>
    <numFmt numFmtId="180" formatCode="_-&quot;Fr &quot;* #,##0_-;\-&quot;Fr &quot;* #,##0_-;_-&quot;Fr &quot;* &quot;-&quot;_-;_-@_-"/>
    <numFmt numFmtId="181" formatCode="_-* #,##0_-;\-* #,##0_-;_-* &quot;-&quot;_-;_-@_-"/>
    <numFmt numFmtId="182" formatCode="_-&quot;Fr &quot;* #,##0.00_-;\-&quot;Fr &quot;* #,##0.00_-;_-&quot;Fr &quot;* &quot;-&quot;??_-;_-@_-"/>
    <numFmt numFmtId="183" formatCode="_-* #,##0.00_-;\-* #,##0.00_-;_-* &quot;-&quot;??_-;_-@_-"/>
    <numFmt numFmtId="184" formatCode="#,##0.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Arial Narrow"/>
      <family val="0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3" fontId="5" fillId="0" borderId="11" xfId="0" applyNumberFormat="1" applyFont="1" applyBorder="1" applyAlignment="1" applyProtection="1">
      <alignment horizontal="center"/>
      <protection/>
    </xf>
    <xf numFmtId="3" fontId="5" fillId="0" borderId="12" xfId="0" applyNumberFormat="1" applyFont="1" applyBorder="1" applyAlignment="1" applyProtection="1">
      <alignment/>
      <protection/>
    </xf>
    <xf numFmtId="14" fontId="5" fillId="0" borderId="0" xfId="0" applyNumberFormat="1" applyFont="1" applyAlignment="1" applyProtection="1">
      <alignment horizontal="left"/>
      <protection/>
    </xf>
    <xf numFmtId="3" fontId="4" fillId="33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/>
    </xf>
    <xf numFmtId="3" fontId="4" fillId="33" borderId="14" xfId="0" applyNumberFormat="1" applyFont="1" applyFill="1" applyBorder="1" applyAlignment="1" applyProtection="1">
      <alignment horizontal="center"/>
      <protection locked="0"/>
    </xf>
    <xf numFmtId="3" fontId="4" fillId="33" borderId="11" xfId="0" applyNumberFormat="1" applyFont="1" applyFill="1" applyBorder="1" applyAlignment="1" applyProtection="1">
      <alignment horizontal="center"/>
      <protection locked="0"/>
    </xf>
    <xf numFmtId="3" fontId="4" fillId="33" borderId="15" xfId="0" applyNumberFormat="1" applyFont="1" applyFill="1" applyBorder="1" applyAlignment="1" applyProtection="1">
      <alignment horizontal="center"/>
      <protection locked="0"/>
    </xf>
    <xf numFmtId="3" fontId="4" fillId="0" borderId="11" xfId="0" applyNumberFormat="1" applyFont="1" applyFill="1" applyBorder="1" applyAlignment="1" applyProtection="1">
      <alignment horizontal="center"/>
      <protection/>
    </xf>
    <xf numFmtId="3" fontId="4" fillId="0" borderId="12" xfId="0" applyNumberFormat="1" applyFont="1" applyFill="1" applyBorder="1" applyAlignment="1" applyProtection="1">
      <alignment/>
      <protection/>
    </xf>
    <xf numFmtId="3" fontId="4" fillId="33" borderId="16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4" fillId="0" borderId="17" xfId="0" applyFont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 horizontal="center"/>
      <protection/>
    </xf>
    <xf numFmtId="3" fontId="4" fillId="0" borderId="18" xfId="0" applyNumberFormat="1" applyFont="1" applyFill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3" fontId="4" fillId="0" borderId="17" xfId="0" applyNumberFormat="1" applyFont="1" applyBorder="1" applyAlignment="1" applyProtection="1">
      <alignment horizontal="center"/>
      <protection/>
    </xf>
    <xf numFmtId="3" fontId="4" fillId="0" borderId="18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 wrapText="1"/>
      <protection/>
    </xf>
    <xf numFmtId="3" fontId="4" fillId="0" borderId="15" xfId="0" applyNumberFormat="1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wrapText="1"/>
      <protection/>
    </xf>
    <xf numFmtId="3" fontId="4" fillId="0" borderId="0" xfId="0" applyNumberFormat="1" applyFont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22" xfId="0" applyFont="1" applyBorder="1" applyAlignment="1" applyProtection="1">
      <alignment/>
      <protection/>
    </xf>
    <xf numFmtId="3" fontId="4" fillId="0" borderId="11" xfId="0" applyNumberFormat="1" applyFont="1" applyBorder="1" applyAlignment="1" applyProtection="1">
      <alignment horizontal="center"/>
      <protection/>
    </xf>
    <xf numFmtId="3" fontId="4" fillId="0" borderId="12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 wrapText="1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0" fillId="0" borderId="27" xfId="0" applyBorder="1" applyAlignment="1">
      <alignment/>
    </xf>
    <xf numFmtId="0" fontId="5" fillId="0" borderId="28" xfId="0" applyFont="1" applyBorder="1" applyAlignment="1" applyProtection="1">
      <alignment horizontal="center"/>
      <protection/>
    </xf>
    <xf numFmtId="3" fontId="4" fillId="33" borderId="29" xfId="0" applyNumberFormat="1" applyFont="1" applyFill="1" applyBorder="1" applyAlignment="1" applyProtection="1">
      <alignment horizontal="center"/>
      <protection locked="0"/>
    </xf>
    <xf numFmtId="3" fontId="4" fillId="0" borderId="10" xfId="0" applyNumberFormat="1" applyFont="1" applyFill="1" applyBorder="1" applyAlignment="1" applyProtection="1">
      <alignment horizontal="center"/>
      <protection/>
    </xf>
    <xf numFmtId="3" fontId="4" fillId="0" borderId="14" xfId="0" applyNumberFormat="1" applyFont="1" applyFill="1" applyBorder="1" applyAlignment="1" applyProtection="1">
      <alignment horizontal="center"/>
      <protection/>
    </xf>
    <xf numFmtId="184" fontId="4" fillId="0" borderId="14" xfId="0" applyNumberFormat="1" applyFont="1" applyFill="1" applyBorder="1" applyAlignment="1" applyProtection="1">
      <alignment horizontal="center"/>
      <protection/>
    </xf>
    <xf numFmtId="3" fontId="4" fillId="33" borderId="30" xfId="0" applyNumberFormat="1" applyFont="1" applyFill="1" applyBorder="1" applyAlignment="1" applyProtection="1">
      <alignment horizontal="center"/>
      <protection locked="0"/>
    </xf>
    <xf numFmtId="3" fontId="4" fillId="33" borderId="12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 horizontal="center"/>
      <protection locked="0"/>
    </xf>
    <xf numFmtId="3" fontId="4" fillId="0" borderId="12" xfId="0" applyNumberFormat="1" applyFont="1" applyFill="1" applyBorder="1" applyAlignment="1" applyProtection="1">
      <alignment horizontal="center"/>
      <protection/>
    </xf>
    <xf numFmtId="3" fontId="4" fillId="33" borderId="32" xfId="0" applyNumberFormat="1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3" fontId="4" fillId="0" borderId="28" xfId="0" applyNumberFormat="1" applyFont="1" applyFill="1" applyBorder="1" applyAlignment="1" applyProtection="1">
      <alignment horizontal="center"/>
      <protection/>
    </xf>
    <xf numFmtId="3" fontId="4" fillId="0" borderId="30" xfId="0" applyNumberFormat="1" applyFont="1" applyFill="1" applyBorder="1" applyAlignment="1" applyProtection="1">
      <alignment horizontal="center"/>
      <protection/>
    </xf>
    <xf numFmtId="184" fontId="4" fillId="0" borderId="30" xfId="0" applyNumberFormat="1" applyFont="1" applyFill="1" applyBorder="1" applyAlignment="1" applyProtection="1">
      <alignment horizontal="center"/>
      <protection/>
    </xf>
    <xf numFmtId="3" fontId="4" fillId="0" borderId="31" xfId="0" applyNumberFormat="1" applyFont="1" applyBorder="1" applyAlignment="1" applyProtection="1">
      <alignment horizontal="center" wrapText="1"/>
      <protection/>
    </xf>
    <xf numFmtId="3" fontId="4" fillId="34" borderId="16" xfId="0" applyNumberFormat="1" applyFont="1" applyFill="1" applyBorder="1" applyAlignment="1" applyProtection="1">
      <alignment horizontal="center"/>
      <protection locked="0"/>
    </xf>
    <xf numFmtId="3" fontId="4" fillId="34" borderId="32" xfId="0" applyNumberFormat="1" applyFont="1" applyFill="1" applyBorder="1" applyAlignment="1" applyProtection="1">
      <alignment horizontal="center"/>
      <protection locked="0"/>
    </xf>
    <xf numFmtId="3" fontId="4" fillId="0" borderId="13" xfId="0" applyNumberFormat="1" applyFont="1" applyFill="1" applyBorder="1" applyAlignment="1" applyProtection="1">
      <alignment horizontal="center"/>
      <protection/>
    </xf>
    <xf numFmtId="3" fontId="4" fillId="0" borderId="29" xfId="0" applyNumberFormat="1" applyFont="1" applyFill="1" applyBorder="1" applyAlignment="1" applyProtection="1">
      <alignment horizontal="center"/>
      <protection/>
    </xf>
    <xf numFmtId="0" fontId="3" fillId="33" borderId="33" xfId="0" applyFont="1" applyFill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/>
      <protection/>
    </xf>
    <xf numFmtId="0" fontId="0" fillId="0" borderId="26" xfId="0" applyBorder="1" applyAlignment="1">
      <alignment/>
    </xf>
    <xf numFmtId="0" fontId="4" fillId="0" borderId="36" xfId="0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4" fillId="0" borderId="37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38" xfId="0" applyFont="1" applyBorder="1" applyAlignment="1" applyProtection="1">
      <alignment/>
      <protection/>
    </xf>
    <xf numFmtId="0" fontId="0" fillId="0" borderId="39" xfId="0" applyBorder="1" applyAlignment="1">
      <alignment/>
    </xf>
    <xf numFmtId="0" fontId="4" fillId="0" borderId="40" xfId="0" applyFont="1" applyBorder="1" applyAlignment="1" applyProtection="1">
      <alignment/>
      <protection/>
    </xf>
    <xf numFmtId="0" fontId="0" fillId="0" borderId="41" xfId="0" applyBorder="1" applyAlignment="1">
      <alignment/>
    </xf>
    <xf numFmtId="0" fontId="4" fillId="0" borderId="27" xfId="0" applyFont="1" applyBorder="1" applyAlignment="1" applyProtection="1">
      <alignment/>
      <protection/>
    </xf>
    <xf numFmtId="0" fontId="0" fillId="0" borderId="23" xfId="0" applyBorder="1" applyAlignment="1">
      <alignment/>
    </xf>
    <xf numFmtId="0" fontId="4" fillId="0" borderId="42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5" fillId="0" borderId="37" xfId="0" applyFont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0" borderId="27" xfId="0" applyFont="1" applyBorder="1" applyAlignment="1" applyProtection="1">
      <alignment/>
      <protection/>
    </xf>
    <xf numFmtId="0" fontId="4" fillId="0" borderId="40" xfId="0" applyFont="1" applyBorder="1" applyAlignment="1" applyProtection="1">
      <alignment wrapText="1"/>
      <protection/>
    </xf>
    <xf numFmtId="0" fontId="0" fillId="0" borderId="41" xfId="0" applyBorder="1" applyAlignment="1">
      <alignment wrapText="1"/>
    </xf>
    <xf numFmtId="0" fontId="0" fillId="0" borderId="43" xfId="0" applyBorder="1" applyAlignment="1">
      <alignment/>
    </xf>
    <xf numFmtId="0" fontId="3" fillId="0" borderId="36" xfId="0" applyFont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150" zoomScaleNormal="150" zoomScalePageLayoutView="0" workbookViewId="0" topLeftCell="A2">
      <selection activeCell="E21" sqref="E21"/>
    </sheetView>
  </sheetViews>
  <sheetFormatPr defaultColWidth="11.421875" defaultRowHeight="12.75"/>
  <cols>
    <col min="1" max="1" width="40.7109375" style="0" customWidth="1"/>
    <col min="2" max="2" width="11.00390625" style="0" customWidth="1"/>
    <col min="3" max="3" width="9.8515625" style="0" customWidth="1"/>
    <col min="4" max="4" width="8.7109375" style="39" customWidth="1"/>
    <col min="5" max="5" width="8.7109375" style="1" customWidth="1"/>
    <col min="6" max="6" width="11.28125" style="0" customWidth="1"/>
  </cols>
  <sheetData>
    <row r="1" ht="16.5" thickBot="1">
      <c r="A1" s="69" t="s">
        <v>21</v>
      </c>
    </row>
    <row r="2" spans="1:5" s="1" customFormat="1" ht="13.5" thickBot="1">
      <c r="A2" s="57" t="s">
        <v>3</v>
      </c>
      <c r="B2" s="78" t="s">
        <v>57</v>
      </c>
      <c r="C2" s="79"/>
      <c r="D2" s="79"/>
      <c r="E2" s="80"/>
    </row>
    <row r="3" spans="1:6" ht="13.5" thickBot="1">
      <c r="A3" s="104"/>
      <c r="B3" s="103"/>
      <c r="C3" s="2"/>
      <c r="D3" s="3" t="s">
        <v>4</v>
      </c>
      <c r="E3" s="58" t="s">
        <v>46</v>
      </c>
      <c r="F3" s="4"/>
    </row>
    <row r="4" spans="1:6" ht="4.5" customHeight="1">
      <c r="A4" s="100"/>
      <c r="B4" s="94"/>
      <c r="C4" s="5"/>
      <c r="D4" s="6"/>
      <c r="E4" s="7"/>
      <c r="F4" s="8"/>
    </row>
    <row r="5" spans="1:6" ht="12.75">
      <c r="A5" s="89" t="s">
        <v>41</v>
      </c>
      <c r="B5" s="90"/>
      <c r="C5" s="49" t="s">
        <v>5</v>
      </c>
      <c r="D5" s="9">
        <v>1420</v>
      </c>
      <c r="E5" s="59"/>
      <c r="F5" s="10"/>
    </row>
    <row r="6" spans="1:6" ht="12.75">
      <c r="A6" s="95" t="s">
        <v>34</v>
      </c>
      <c r="B6" s="99"/>
      <c r="C6" s="47" t="s">
        <v>5</v>
      </c>
      <c r="D6" s="11">
        <v>1420</v>
      </c>
      <c r="E6" s="63"/>
      <c r="F6" s="10"/>
    </row>
    <row r="7" spans="1:6" ht="13.5" thickBot="1">
      <c r="A7" s="91" t="s">
        <v>31</v>
      </c>
      <c r="B7" s="92"/>
      <c r="C7" s="50" t="s">
        <v>5</v>
      </c>
      <c r="D7" s="12">
        <v>0</v>
      </c>
      <c r="E7" s="64"/>
      <c r="F7" s="10"/>
    </row>
    <row r="8" spans="1:6" ht="13.5" thickBot="1">
      <c r="A8" s="83" t="s">
        <v>44</v>
      </c>
      <c r="B8" s="103"/>
      <c r="C8" s="51" t="s">
        <v>5</v>
      </c>
      <c r="D8" s="60">
        <f>D5+D7</f>
        <v>1420</v>
      </c>
      <c r="E8" s="70">
        <f>E5+E7</f>
        <v>0</v>
      </c>
      <c r="F8" s="10"/>
    </row>
    <row r="9" spans="1:6" ht="4.5" customHeight="1">
      <c r="A9" s="100"/>
      <c r="B9" s="94"/>
      <c r="C9" s="50"/>
      <c r="D9" s="6"/>
      <c r="E9" s="7"/>
      <c r="F9" s="8"/>
    </row>
    <row r="10" spans="1:6" ht="12.75">
      <c r="A10" s="89" t="s">
        <v>42</v>
      </c>
      <c r="B10" s="90"/>
      <c r="C10" s="49" t="s">
        <v>6</v>
      </c>
      <c r="D10" s="9">
        <v>1100</v>
      </c>
      <c r="E10" s="59"/>
      <c r="F10" s="10"/>
    </row>
    <row r="11" spans="1:6" ht="12.75">
      <c r="A11" s="95" t="s">
        <v>34</v>
      </c>
      <c r="B11" s="99"/>
      <c r="C11" s="47" t="s">
        <v>6</v>
      </c>
      <c r="D11" s="11">
        <v>1100</v>
      </c>
      <c r="E11" s="63"/>
      <c r="F11" s="10"/>
    </row>
    <row r="12" spans="1:6" ht="13.5" thickBot="1">
      <c r="A12" s="91" t="s">
        <v>43</v>
      </c>
      <c r="B12" s="92"/>
      <c r="C12" s="50" t="s">
        <v>6</v>
      </c>
      <c r="D12" s="12">
        <v>0</v>
      </c>
      <c r="E12" s="64"/>
      <c r="F12" s="10"/>
    </row>
    <row r="13" spans="1:6" ht="13.5" thickBot="1">
      <c r="A13" s="83" t="s">
        <v>40</v>
      </c>
      <c r="B13" s="103"/>
      <c r="C13" s="51" t="s">
        <v>6</v>
      </c>
      <c r="D13" s="60">
        <f>D10+D12</f>
        <v>1100</v>
      </c>
      <c r="E13" s="70">
        <f>E10+E12</f>
        <v>0</v>
      </c>
      <c r="F13" s="10"/>
    </row>
    <row r="14" spans="1:6" ht="4.5" customHeight="1">
      <c r="A14" s="100"/>
      <c r="B14" s="94"/>
      <c r="C14" s="50"/>
      <c r="D14" s="6"/>
      <c r="E14" s="7"/>
      <c r="F14" s="8"/>
    </row>
    <row r="15" spans="1:6" ht="13.5" thickBot="1">
      <c r="A15" s="81" t="s">
        <v>25</v>
      </c>
      <c r="B15" s="82"/>
      <c r="C15" s="52" t="s">
        <v>26</v>
      </c>
      <c r="D15" s="13">
        <v>0</v>
      </c>
      <c r="E15" s="65"/>
      <c r="F15" s="10"/>
    </row>
    <row r="16" spans="1:6" ht="4.5" customHeight="1">
      <c r="A16" s="93"/>
      <c r="B16" s="94"/>
      <c r="C16" s="50"/>
      <c r="D16" s="14"/>
      <c r="E16" s="66"/>
      <c r="F16" s="10"/>
    </row>
    <row r="17" spans="1:6" ht="12.75">
      <c r="A17" s="89" t="s">
        <v>32</v>
      </c>
      <c r="B17" s="90"/>
      <c r="C17" s="49" t="s">
        <v>6</v>
      </c>
      <c r="D17" s="9">
        <v>1100</v>
      </c>
      <c r="E17" s="59"/>
      <c r="F17" s="10"/>
    </row>
    <row r="18" spans="1:5" s="17" customFormat="1" ht="13.5" thickBot="1">
      <c r="A18" s="101" t="s">
        <v>9</v>
      </c>
      <c r="B18" s="102"/>
      <c r="C18" s="53" t="s">
        <v>6</v>
      </c>
      <c r="D18" s="16">
        <v>0</v>
      </c>
      <c r="E18" s="67"/>
    </row>
    <row r="19" spans="1:6" ht="13.5" thickBot="1">
      <c r="A19" s="83" t="s">
        <v>10</v>
      </c>
      <c r="B19" s="103"/>
      <c r="C19" s="51" t="s">
        <v>6</v>
      </c>
      <c r="D19" s="60">
        <f>D18+D17</f>
        <v>1100</v>
      </c>
      <c r="E19" s="70">
        <f>E18+E17</f>
        <v>0</v>
      </c>
      <c r="F19" s="10"/>
    </row>
    <row r="20" spans="1:6" ht="4.5" customHeight="1">
      <c r="A20" s="93"/>
      <c r="B20" s="94"/>
      <c r="C20" s="50"/>
      <c r="D20" s="14"/>
      <c r="E20" s="15"/>
      <c r="F20" s="10"/>
    </row>
    <row r="21" spans="1:6" ht="12.75">
      <c r="A21" s="89" t="s">
        <v>45</v>
      </c>
      <c r="B21" s="90"/>
      <c r="C21" s="49" t="s">
        <v>12</v>
      </c>
      <c r="D21" s="9">
        <v>100</v>
      </c>
      <c r="E21" s="59"/>
      <c r="F21" s="10"/>
    </row>
    <row r="22" spans="1:6" ht="12.75">
      <c r="A22" s="89" t="s">
        <v>11</v>
      </c>
      <c r="B22" s="105"/>
      <c r="C22" s="49" t="s">
        <v>5</v>
      </c>
      <c r="D22" s="76">
        <f>D21*(D5+D7)/100</f>
        <v>1420</v>
      </c>
      <c r="E22" s="77">
        <f>E21*(E5+E7)/100</f>
        <v>0</v>
      </c>
      <c r="F22" s="10"/>
    </row>
    <row r="23" spans="1:6" ht="12.75">
      <c r="A23" s="95" t="s">
        <v>13</v>
      </c>
      <c r="B23" s="99"/>
      <c r="C23" s="47" t="s">
        <v>14</v>
      </c>
      <c r="D23" s="11">
        <v>80</v>
      </c>
      <c r="E23" s="63"/>
      <c r="F23" s="10"/>
    </row>
    <row r="24" spans="1:6" ht="12.75">
      <c r="A24" s="95" t="s">
        <v>15</v>
      </c>
      <c r="B24" s="99"/>
      <c r="C24" s="47" t="s">
        <v>12</v>
      </c>
      <c r="D24" s="11">
        <v>80</v>
      </c>
      <c r="E24" s="63"/>
      <c r="F24" s="10"/>
    </row>
    <row r="25" spans="1:6" ht="12.75">
      <c r="A25" s="95" t="s">
        <v>16</v>
      </c>
      <c r="B25" s="99"/>
      <c r="C25" s="47" t="s">
        <v>14</v>
      </c>
      <c r="D25" s="61">
        <f>D23*100/D24</f>
        <v>100</v>
      </c>
      <c r="E25" s="71" t="e">
        <f>E23*100/E24</f>
        <v>#DIV/0!</v>
      </c>
      <c r="F25" s="10"/>
    </row>
    <row r="26" spans="1:6" ht="12.75">
      <c r="A26" s="95" t="s">
        <v>33</v>
      </c>
      <c r="B26" s="99"/>
      <c r="C26" s="47" t="s">
        <v>24</v>
      </c>
      <c r="D26" s="11">
        <v>3200</v>
      </c>
      <c r="E26" s="63"/>
      <c r="F26" s="10"/>
    </row>
    <row r="27" spans="1:6" ht="12.75">
      <c r="A27" s="95" t="s">
        <v>51</v>
      </c>
      <c r="B27" s="96"/>
      <c r="C27" s="47" t="s">
        <v>52</v>
      </c>
      <c r="D27" s="61">
        <f>D21*10*(D5+D7)/(D26*0.85)</f>
        <v>522.0588235294117</v>
      </c>
      <c r="E27" s="71" t="e">
        <f>E21*10*(E5+E7)/(E26*0.85)</f>
        <v>#DIV/0!</v>
      </c>
      <c r="F27" s="10"/>
    </row>
    <row r="28" spans="1:6" ht="4.5" customHeight="1" thickBot="1">
      <c r="A28" s="91"/>
      <c r="B28" s="92"/>
      <c r="C28" s="50"/>
      <c r="D28" s="14"/>
      <c r="E28" s="15"/>
      <c r="F28" s="10"/>
    </row>
    <row r="29" spans="1:6" ht="12.75">
      <c r="A29" s="100" t="s">
        <v>17</v>
      </c>
      <c r="B29" s="94"/>
      <c r="C29" s="54"/>
      <c r="D29" s="19"/>
      <c r="E29" s="20"/>
      <c r="F29" s="10"/>
    </row>
    <row r="30" spans="1:6" ht="13.5" customHeight="1">
      <c r="A30" s="89" t="s">
        <v>1</v>
      </c>
      <c r="B30" s="90"/>
      <c r="C30" s="49" t="s">
        <v>53</v>
      </c>
      <c r="D30" s="9">
        <v>582500</v>
      </c>
      <c r="E30" s="59"/>
      <c r="F30" s="10"/>
    </row>
    <row r="31" spans="1:6" ht="13.5" thickBot="1">
      <c r="A31" s="91" t="s">
        <v>0</v>
      </c>
      <c r="B31" s="92"/>
      <c r="C31" s="55" t="s">
        <v>53</v>
      </c>
      <c r="D31" s="74">
        <v>0</v>
      </c>
      <c r="E31" s="75"/>
      <c r="F31" s="10"/>
    </row>
    <row r="32" spans="1:6" ht="4.5" customHeight="1">
      <c r="A32" s="93"/>
      <c r="B32" s="94"/>
      <c r="C32" s="50"/>
      <c r="D32" s="14"/>
      <c r="E32" s="15"/>
      <c r="F32" s="10"/>
    </row>
    <row r="33" spans="1:6" ht="12.75">
      <c r="A33" s="97" t="s">
        <v>35</v>
      </c>
      <c r="B33" s="98"/>
      <c r="C33" s="50"/>
      <c r="D33" s="14"/>
      <c r="E33" s="15"/>
      <c r="F33" s="10"/>
    </row>
    <row r="34" spans="1:6" ht="12.75">
      <c r="A34" s="86" t="s">
        <v>50</v>
      </c>
      <c r="B34" s="87"/>
      <c r="C34" s="56" t="s">
        <v>23</v>
      </c>
      <c r="D34" s="11">
        <v>45</v>
      </c>
      <c r="E34" s="63"/>
      <c r="F34" s="10"/>
    </row>
    <row r="35" spans="1:6" ht="12.75">
      <c r="A35" s="86" t="s">
        <v>49</v>
      </c>
      <c r="B35" s="88"/>
      <c r="C35" s="56" t="s">
        <v>23</v>
      </c>
      <c r="D35" s="11">
        <v>45</v>
      </c>
      <c r="E35" s="63"/>
      <c r="F35" s="10"/>
    </row>
    <row r="36" spans="1:6" ht="4.5" customHeight="1" thickBot="1">
      <c r="A36" s="81"/>
      <c r="B36" s="82"/>
      <c r="C36" s="5"/>
      <c r="D36" s="14"/>
      <c r="E36" s="15"/>
      <c r="F36" s="10"/>
    </row>
    <row r="37" spans="1:6" ht="12.75">
      <c r="A37" s="21" t="s">
        <v>18</v>
      </c>
      <c r="B37" s="43" t="s">
        <v>27</v>
      </c>
      <c r="C37" s="18"/>
      <c r="D37" s="22"/>
      <c r="E37" s="23"/>
      <c r="F37" s="24"/>
    </row>
    <row r="38" spans="1:6" ht="12.75">
      <c r="A38" s="40"/>
      <c r="B38" s="44" t="s">
        <v>28</v>
      </c>
      <c r="C38" s="5"/>
      <c r="D38" s="41"/>
      <c r="E38" s="42"/>
      <c r="F38" s="24"/>
    </row>
    <row r="39" spans="1:6" ht="12.75">
      <c r="A39" s="25" t="s">
        <v>47</v>
      </c>
      <c r="B39" s="45" t="s">
        <v>29</v>
      </c>
      <c r="C39" s="47" t="s">
        <v>19</v>
      </c>
      <c r="D39" s="61">
        <f>1000*D5/D10</f>
        <v>1290.909090909091</v>
      </c>
      <c r="E39" s="71" t="e">
        <f>1000*E5/E10</f>
        <v>#DIV/0!</v>
      </c>
      <c r="F39" s="10"/>
    </row>
    <row r="40" spans="1:6" ht="12.75">
      <c r="A40" s="25" t="s">
        <v>30</v>
      </c>
      <c r="B40" s="68"/>
      <c r="C40" s="47" t="s">
        <v>2</v>
      </c>
      <c r="D40" s="62" t="e">
        <f>D6/D15</f>
        <v>#DIV/0!</v>
      </c>
      <c r="E40" s="72" t="e">
        <f>E6/E15</f>
        <v>#DIV/0!</v>
      </c>
      <c r="F40" s="10"/>
    </row>
    <row r="41" spans="1:6" ht="13.5">
      <c r="A41" s="25" t="s">
        <v>7</v>
      </c>
      <c r="B41" s="68"/>
      <c r="C41" s="47" t="s">
        <v>12</v>
      </c>
      <c r="D41" s="61">
        <f>(D7*100)/(D6)</f>
        <v>0</v>
      </c>
      <c r="E41" s="71" t="e">
        <f>(E7*100)/(E6)</f>
        <v>#DIV/0!</v>
      </c>
      <c r="F41" s="10"/>
    </row>
    <row r="42" spans="1:6" ht="13.5">
      <c r="A42" s="25" t="s">
        <v>8</v>
      </c>
      <c r="B42" s="68"/>
      <c r="C42" s="47" t="s">
        <v>12</v>
      </c>
      <c r="D42" s="61">
        <f>(D7*100)/(D6+D7)</f>
        <v>0</v>
      </c>
      <c r="E42" s="71" t="e">
        <f>(E7*100)/(E6+E7)</f>
        <v>#DIV/0!</v>
      </c>
      <c r="F42" s="10"/>
    </row>
    <row r="43" spans="1:6" ht="12.75">
      <c r="A43" s="25" t="s">
        <v>48</v>
      </c>
      <c r="B43" s="45" t="s">
        <v>29</v>
      </c>
      <c r="C43" s="47" t="s">
        <v>54</v>
      </c>
      <c r="D43" s="61" t="e">
        <f>D31/D15</f>
        <v>#DIV/0!</v>
      </c>
      <c r="E43" s="71" t="e">
        <f>E31/E15</f>
        <v>#DIV/0!</v>
      </c>
      <c r="F43" s="10"/>
    </row>
    <row r="44" spans="1:6" ht="12.75">
      <c r="A44" s="25" t="s">
        <v>36</v>
      </c>
      <c r="B44" s="68"/>
      <c r="C44" s="47" t="s">
        <v>55</v>
      </c>
      <c r="D44" s="61">
        <f>D31/D6</f>
        <v>0</v>
      </c>
      <c r="E44" s="71" t="e">
        <f>E31/E6</f>
        <v>#DIV/0!</v>
      </c>
      <c r="F44" s="10"/>
    </row>
    <row r="45" spans="1:6" ht="12.75">
      <c r="A45" s="25" t="s">
        <v>37</v>
      </c>
      <c r="B45" s="68"/>
      <c r="C45" s="47" t="s">
        <v>56</v>
      </c>
      <c r="D45" s="61">
        <f>D30/D13</f>
        <v>529.5454545454545</v>
      </c>
      <c r="E45" s="71" t="e">
        <f>E30/E13</f>
        <v>#DIV/0!</v>
      </c>
      <c r="F45" s="10"/>
    </row>
    <row r="46" spans="1:6" ht="12.75">
      <c r="A46" s="25" t="s">
        <v>38</v>
      </c>
      <c r="B46" s="68"/>
      <c r="C46" s="47" t="s">
        <v>19</v>
      </c>
      <c r="D46" s="61">
        <f>1000*D22/D17</f>
        <v>1290.909090909091</v>
      </c>
      <c r="E46" s="71" t="e">
        <f>1000*E22/E17</f>
        <v>#DIV/0!</v>
      </c>
      <c r="F46" s="10"/>
    </row>
    <row r="47" spans="1:6" ht="12.75">
      <c r="A47" s="25" t="s">
        <v>39</v>
      </c>
      <c r="B47" s="45" t="s">
        <v>29</v>
      </c>
      <c r="C47" s="47" t="s">
        <v>19</v>
      </c>
      <c r="D47" s="61" t="e">
        <f>1000*(D8-D22)/D18</f>
        <v>#DIV/0!</v>
      </c>
      <c r="E47" s="71" t="e">
        <f>1000*(E8-E22)/E18</f>
        <v>#DIV/0!</v>
      </c>
      <c r="F47" s="10"/>
    </row>
    <row r="48" spans="1:6" s="17" customFormat="1" ht="24.75" customHeight="1" thickBot="1">
      <c r="A48" s="26" t="s">
        <v>58</v>
      </c>
      <c r="B48" s="46"/>
      <c r="C48" s="48" t="s">
        <v>20</v>
      </c>
      <c r="D48" s="27">
        <f>(D23*D26*0.85)/(D17*24)</f>
        <v>8.242424242424242</v>
      </c>
      <c r="E48" s="73" t="e">
        <f>(E23*E26*0.85)/(E17*24)</f>
        <v>#DIV/0!</v>
      </c>
      <c r="F48" s="28"/>
    </row>
    <row r="49" spans="1:6" ht="13.5" thickBot="1">
      <c r="A49" s="83" t="s">
        <v>22</v>
      </c>
      <c r="B49" s="84"/>
      <c r="C49" s="84"/>
      <c r="D49" s="84"/>
      <c r="E49" s="85"/>
      <c r="F49" s="10"/>
    </row>
    <row r="50" spans="1:6" ht="12.75">
      <c r="A50" s="4"/>
      <c r="B50" s="4"/>
      <c r="C50" s="24"/>
      <c r="D50" s="29"/>
      <c r="E50" s="30"/>
      <c r="F50" s="31"/>
    </row>
    <row r="51" spans="1:5" ht="12.75">
      <c r="A51" s="32"/>
      <c r="B51" s="32"/>
      <c r="C51" s="33"/>
      <c r="D51" s="34"/>
      <c r="E51" s="35"/>
    </row>
    <row r="52" spans="1:5" ht="12.75">
      <c r="A52" s="36"/>
      <c r="B52" s="36"/>
      <c r="C52" s="33"/>
      <c r="D52" s="37"/>
      <c r="E52" s="38"/>
    </row>
    <row r="53" spans="1:5" ht="12.75">
      <c r="A53" s="33"/>
      <c r="B53" s="33"/>
      <c r="C53" s="33"/>
      <c r="D53" s="37"/>
      <c r="E53" s="38"/>
    </row>
    <row r="54" spans="1:5" ht="12.75">
      <c r="A54" s="33"/>
      <c r="B54" s="33"/>
      <c r="C54" s="33"/>
      <c r="D54" s="37"/>
      <c r="E54" s="38"/>
    </row>
    <row r="55" spans="1:5" ht="12.75">
      <c r="A55" s="33"/>
      <c r="B55" s="33"/>
      <c r="C55" s="33"/>
      <c r="D55" s="37"/>
      <c r="E55" s="38"/>
    </row>
    <row r="56" spans="1:5" ht="12.75">
      <c r="A56" s="33"/>
      <c r="B56" s="33"/>
      <c r="C56" s="33"/>
      <c r="D56" s="37"/>
      <c r="E56" s="38"/>
    </row>
  </sheetData>
  <sheetProtection password="FE09" sheet="1" objects="1" scenarios="1" selectLockedCells="1"/>
  <mergeCells count="36">
    <mergeCell ref="A3:B3"/>
    <mergeCell ref="A4:B4"/>
    <mergeCell ref="A5:B5"/>
    <mergeCell ref="A22:B22"/>
    <mergeCell ref="A6:B6"/>
    <mergeCell ref="A7:B7"/>
    <mergeCell ref="A8:B8"/>
    <mergeCell ref="A9:B9"/>
    <mergeCell ref="A10:B10"/>
    <mergeCell ref="A11:B11"/>
    <mergeCell ref="A16:B16"/>
    <mergeCell ref="A17:B17"/>
    <mergeCell ref="A18:B18"/>
    <mergeCell ref="A19:B19"/>
    <mergeCell ref="A12:B12"/>
    <mergeCell ref="A13:B13"/>
    <mergeCell ref="A14:B14"/>
    <mergeCell ref="A15:B15"/>
    <mergeCell ref="A25:B25"/>
    <mergeCell ref="A26:B26"/>
    <mergeCell ref="A28:B28"/>
    <mergeCell ref="A29:B29"/>
    <mergeCell ref="A20:B20"/>
    <mergeCell ref="A21:B21"/>
    <mergeCell ref="A23:B23"/>
    <mergeCell ref="A24:B24"/>
    <mergeCell ref="B2:E2"/>
    <mergeCell ref="A36:B36"/>
    <mergeCell ref="A49:E49"/>
    <mergeCell ref="A34:B34"/>
    <mergeCell ref="A35:B35"/>
    <mergeCell ref="A30:B30"/>
    <mergeCell ref="A31:B31"/>
    <mergeCell ref="A32:B32"/>
    <mergeCell ref="A27:B27"/>
    <mergeCell ref="A33:B33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/>
  <headerFooter alignWithMargins="0">
    <oddFooter>&amp;L&amp;F, &amp;D&amp;C&amp;R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Esther Blaettler</cp:lastModifiedBy>
  <dcterms:created xsi:type="dcterms:W3CDTF">2003-02-21T08:44:10Z</dcterms:created>
  <dcterms:modified xsi:type="dcterms:W3CDTF">2014-06-30T09:14:57Z</dcterms:modified>
  <cp:category/>
  <cp:version/>
  <cp:contentType/>
  <cp:contentStatus/>
</cp:coreProperties>
</file>